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9 месяцев 2022 года\"/>
    </mc:Choice>
  </mc:AlternateContent>
  <bookViews>
    <workbookView xWindow="-135" yWindow="45" windowWidth="11160" windowHeight="9480"/>
  </bookViews>
  <sheets>
    <sheet name="3.10" sheetId="2" r:id="rId1"/>
  </sheets>
  <calcPr calcId="162913"/>
</workbook>
</file>

<file path=xl/calcChain.xml><?xml version="1.0" encoding="utf-8"?>
<calcChain xmlns="http://schemas.openxmlformats.org/spreadsheetml/2006/main">
  <c r="H22" i="2" l="1"/>
  <c r="J22" i="2"/>
  <c r="J10" i="2"/>
  <c r="J11" i="2"/>
  <c r="J12" i="2"/>
  <c r="J13" i="2"/>
  <c r="J14" i="2"/>
  <c r="J15" i="2"/>
  <c r="J16" i="2"/>
  <c r="J17" i="2"/>
  <c r="D6" i="2" l="1"/>
  <c r="C6" i="2"/>
  <c r="I26" i="2"/>
  <c r="G6" i="2" l="1"/>
  <c r="F6" i="2"/>
  <c r="H15" i="2"/>
  <c r="I15" i="2"/>
  <c r="E15" i="2"/>
  <c r="J25" i="2" l="1"/>
  <c r="E27" i="2"/>
  <c r="J23" i="2" l="1"/>
  <c r="I17" i="2"/>
  <c r="H17" i="2"/>
  <c r="E17" i="2"/>
  <c r="I8" i="2"/>
  <c r="G20" i="2"/>
  <c r="G19" i="2" s="1"/>
  <c r="F20" i="2"/>
  <c r="F19" i="2" s="1"/>
  <c r="D20" i="2"/>
  <c r="D19" i="2" s="1"/>
  <c r="C20" i="2"/>
  <c r="C19" i="2" s="1"/>
  <c r="I22" i="2"/>
  <c r="J29" i="2"/>
  <c r="I28" i="2"/>
  <c r="I29" i="2"/>
  <c r="F5" i="2" l="1"/>
  <c r="E19" i="2"/>
  <c r="E20" i="2"/>
  <c r="G5" i="2"/>
  <c r="H6" i="2"/>
  <c r="J6" i="2"/>
  <c r="I6" i="2"/>
  <c r="E6" i="2"/>
  <c r="I16" i="2" l="1"/>
  <c r="I14" i="2"/>
  <c r="I13" i="2"/>
  <c r="I11" i="2"/>
  <c r="I10" i="2"/>
  <c r="J8" i="2" l="1"/>
  <c r="J18" i="2"/>
  <c r="H16" i="2"/>
  <c r="H14" i="2"/>
  <c r="H13" i="2"/>
  <c r="H10" i="2"/>
  <c r="E16" i="2"/>
  <c r="E14" i="2"/>
  <c r="E13" i="2"/>
  <c r="E10" i="2"/>
  <c r="H23" i="2"/>
  <c r="H24" i="2"/>
  <c r="H25" i="2"/>
  <c r="H8" i="2"/>
  <c r="H9" i="2"/>
  <c r="H12" i="2"/>
  <c r="H18" i="2"/>
  <c r="E23" i="2"/>
  <c r="E24" i="2"/>
  <c r="E25" i="2"/>
  <c r="E8" i="2"/>
  <c r="E9" i="2"/>
  <c r="E12" i="2"/>
  <c r="E18" i="2"/>
  <c r="I27" i="2"/>
  <c r="I25" i="2"/>
  <c r="J24" i="2"/>
  <c r="I24" i="2"/>
  <c r="I23" i="2"/>
  <c r="I18" i="2"/>
  <c r="I12" i="2"/>
  <c r="I9" i="2"/>
  <c r="J19" i="2" l="1"/>
  <c r="I19" i="2"/>
  <c r="J20" i="2"/>
  <c r="H19" i="2"/>
  <c r="H20" i="2"/>
  <c r="D5" i="2"/>
  <c r="I20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<sst xmlns="http://schemas.openxmlformats.org/spreadsheetml/2006/main" count="43" uniqueCount="36">
  <si>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</si>
  <si>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</si>
  <si>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</si>
  <si>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</si>
  <si>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</si>
  <si>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</si>
  <si>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</si>
  <si>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</si>
  <si>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</si>
  <si>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</si>
  <si>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</si>
  <si>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</si>
  <si>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</si>
  <si>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</si>
  <si>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</si>
  <si>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</si>
  <si>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</si>
  <si>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</si>
  <si>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</si>
  <si>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</si>
  <si>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</si>
  <si>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</si>
  <si>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</si>
  <si>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</si>
  <si>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</si>
  <si>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</si>
  <si>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</si>
  <si>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Транспортный налог</t>
  </si>
  <si>
    <t>2021 год</t>
  </si>
  <si>
    <t>Безвозмездные поступления от государственных (муниципальных) организаций</t>
  </si>
  <si>
    <t>2022 год</t>
  </si>
  <si>
    <t>св.100</t>
  </si>
  <si>
    <t>Прочие безвозмездные поступления</t>
  </si>
  <si>
    <t>Анализ исполнения консолидированного бюджета Нижневартовского района по доходам в разрезе видов доходов за 9 месяцев 2022 г. в сравнении с 9 месяцами 2021 г., тыс. рублей</t>
  </si>
  <si>
    <t>Исполнение за9 месяцев</t>
  </si>
  <si>
    <t>Исполнение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</si>
</sst>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L28" sqref="L28"/>
    </sheetView>
  </sheetViews>
  <sheetFormatPr defaultColWidth="9.140625" defaultRowHeight="15" x14ac:dyDescent="0.25"/>
  <cols>
    <col min="1" max="1" width="0" style="1" hidden="1" customWidth="1"/>
    <col min="2" max="2" width="51.5703125" style="1" customWidth="1"/>
    <col min="3" max="3" width="15.7109375" style="28" customWidth="1"/>
    <col min="4" max="4" width="13.28515625" style="28" customWidth="1"/>
    <col min="5" max="5" width="13.140625" style="1" customWidth="1"/>
    <col min="6" max="6" width="15.85546875" style="28" customWidth="1"/>
    <col min="7" max="7" width="13.42578125" style="28" customWidth="1"/>
    <col min="8" max="8" width="13.28515625" style="1" customWidth="1"/>
    <col min="9" max="9" width="12.42578125" style="8" customWidth="1"/>
    <col min="10" max="10" width="10.28515625" style="8" customWidth="1"/>
    <col min="11" max="16384" width="9.140625" style="1"/>
  </cols>
  <sheetData>
    <row r="1" spans="1:10" s="28" customFormat="1" ht="49.5" customHeight="1" x14ac:dyDescent="0.25">
      <c r="A1" s="29"/>
      <c r="B1" s="34" t="s">
        <v>33</v>
      </c>
      <c r="C1" s="34"/>
      <c r="D1" s="34"/>
      <c r="E1" s="34"/>
      <c r="F1" s="34"/>
      <c r="G1" s="34"/>
      <c r="H1" s="34"/>
      <c r="I1" s="34"/>
      <c r="J1" s="34"/>
    </row>
    <row r="2" spans="1:10" ht="24" customHeight="1" x14ac:dyDescent="0.25">
      <c r="B2" s="36" t="s">
        <v>0</v>
      </c>
      <c r="C2" s="35" t="s">
        <v>28</v>
      </c>
      <c r="D2" s="35"/>
      <c r="E2" s="35"/>
      <c r="F2" s="38" t="s">
        <v>30</v>
      </c>
      <c r="G2" s="39"/>
      <c r="H2" s="40"/>
      <c r="I2" s="41" t="s">
        <v>20</v>
      </c>
      <c r="J2" s="41" t="s">
        <v>19</v>
      </c>
    </row>
    <row r="3" spans="1:10" ht="54.75" customHeight="1" x14ac:dyDescent="0.25">
      <c r="B3" s="37"/>
      <c r="C3" s="32" t="s">
        <v>17</v>
      </c>
      <c r="D3" s="32" t="s">
        <v>34</v>
      </c>
      <c r="E3" s="2" t="s">
        <v>11</v>
      </c>
      <c r="F3" s="33" t="s">
        <v>17</v>
      </c>
      <c r="G3" s="31" t="s">
        <v>35</v>
      </c>
      <c r="H3" s="2" t="s">
        <v>11</v>
      </c>
      <c r="I3" s="42"/>
      <c r="J3" s="42"/>
    </row>
    <row r="4" spans="1:10" ht="16.5" customHeight="1" x14ac:dyDescent="0.25">
      <c r="B4" s="3">
        <v>1</v>
      </c>
      <c r="C4" s="32">
        <v>2</v>
      </c>
      <c r="D4" s="32">
        <v>3</v>
      </c>
      <c r="E4" s="2">
        <v>4</v>
      </c>
      <c r="F4" s="33">
        <v>5</v>
      </c>
      <c r="G4" s="31">
        <v>6</v>
      </c>
      <c r="H4" s="2">
        <v>7</v>
      </c>
      <c r="I4" s="4">
        <v>8</v>
      </c>
      <c r="J4" s="4">
        <v>9</v>
      </c>
    </row>
    <row r="5" spans="1:10" x14ac:dyDescent="0.25">
      <c r="B5" s="5" t="s">
        <v>1</v>
      </c>
      <c r="C5" s="6">
        <f>C6+C19</f>
        <v>4734362.3900000006</v>
      </c>
      <c r="D5" s="6">
        <f>D6+D19</f>
        <v>3747062.4479999999</v>
      </c>
      <c r="E5" s="7">
        <f>D5/C5*100</f>
        <v>79.146084294573811</v>
      </c>
      <c r="F5" s="6">
        <f>F6+F19</f>
        <v>4881090.5150000006</v>
      </c>
      <c r="G5" s="6">
        <f>G6+G19</f>
        <v>3916961.7</v>
      </c>
      <c r="H5" s="7">
        <f>G5/F5*100</f>
        <v>80.247675964271679</v>
      </c>
      <c r="I5" s="6">
        <f>G5-D5</f>
        <v>169899.25200000033</v>
      </c>
      <c r="J5" s="6">
        <f>G5/D5*100</f>
        <v>104.53419857175544</v>
      </c>
    </row>
    <row r="6" spans="1:10" s="8" customFormat="1" x14ac:dyDescent="0.25">
      <c r="B6" s="9" t="s">
        <v>7</v>
      </c>
      <c r="C6" s="6">
        <f>C8+C9+C10+C11+C12+C13+C14+C16+C17+C18+C15</f>
        <v>2509445.2000000002</v>
      </c>
      <c r="D6" s="6">
        <f>D8+D9+D10+D11+D12+D13+D14+D16+D17+D18+D15</f>
        <v>2222519.8339999998</v>
      </c>
      <c r="E6" s="6">
        <f t="shared" ref="E6:E20" si="0">D6/C6*100</f>
        <v>88.566183234445589</v>
      </c>
      <c r="F6" s="6">
        <f>F8+F9+F10+F11+F12+F13+F14+F16+F18+F17+F15</f>
        <v>2757116</v>
      </c>
      <c r="G6" s="6">
        <f>G8+G9+G10+G11+G12+G13+G14+G16+G18+G17+G15</f>
        <v>2319159.2999999998</v>
      </c>
      <c r="H6" s="6">
        <f t="shared" ref="H6:H20" si="1">G6/F6*100</f>
        <v>84.115405372860621</v>
      </c>
      <c r="I6" s="6">
        <f t="shared" ref="I6:I19" si="2">G6-D6</f>
        <v>96639.466000000015</v>
      </c>
      <c r="J6" s="6">
        <f t="shared" ref="J6:J17" si="3">G6/D6*100</f>
        <v>104.34819363686272</v>
      </c>
    </row>
    <row r="7" spans="1:10" s="8" customFormat="1" x14ac:dyDescent="0.25">
      <c r="B7" s="10" t="s">
        <v>2</v>
      </c>
      <c r="C7" s="11"/>
      <c r="D7" s="12"/>
      <c r="E7" s="12"/>
      <c r="F7" s="12"/>
      <c r="G7" s="12"/>
      <c r="H7" s="12"/>
      <c r="I7" s="12"/>
      <c r="J7" s="12"/>
    </row>
    <row r="8" spans="1:10" s="8" customFormat="1" x14ac:dyDescent="0.25">
      <c r="B8" s="10" t="s">
        <v>3</v>
      </c>
      <c r="C8" s="12">
        <v>1601129</v>
      </c>
      <c r="D8" s="12">
        <v>1286615.4779999999</v>
      </c>
      <c r="E8" s="12">
        <f t="shared" si="0"/>
        <v>80.356765632250742</v>
      </c>
      <c r="F8" s="12">
        <v>1726737</v>
      </c>
      <c r="G8" s="12">
        <v>1440862</v>
      </c>
      <c r="H8" s="12">
        <f t="shared" si="1"/>
        <v>83.4442071954212</v>
      </c>
      <c r="I8" s="12">
        <f t="shared" si="2"/>
        <v>154246.52200000011</v>
      </c>
      <c r="J8" s="12">
        <f t="shared" si="3"/>
        <v>111.98854860970357</v>
      </c>
    </row>
    <row r="9" spans="1:10" s="8" customFormat="1" ht="27" customHeight="1" x14ac:dyDescent="0.25">
      <c r="B9" s="13" t="s">
        <v>5</v>
      </c>
      <c r="C9" s="12">
        <v>29748</v>
      </c>
      <c r="D9" s="12">
        <v>25396.035</v>
      </c>
      <c r="E9" s="12">
        <f t="shared" si="0"/>
        <v>85.370562726906002</v>
      </c>
      <c r="F9" s="12">
        <v>37343</v>
      </c>
      <c r="G9" s="12">
        <v>31915.9</v>
      </c>
      <c r="H9" s="12">
        <f t="shared" si="1"/>
        <v>85.46688803791875</v>
      </c>
      <c r="I9" s="12">
        <f t="shared" si="2"/>
        <v>6519.8650000000016</v>
      </c>
      <c r="J9" s="12" t="s">
        <v>31</v>
      </c>
    </row>
    <row r="10" spans="1:10" s="8" customFormat="1" ht="30" x14ac:dyDescent="0.25">
      <c r="B10" s="13" t="s">
        <v>12</v>
      </c>
      <c r="C10" s="12">
        <v>56142</v>
      </c>
      <c r="D10" s="12">
        <v>51790.646000000001</v>
      </c>
      <c r="E10" s="12">
        <f t="shared" si="0"/>
        <v>92.249378362010617</v>
      </c>
      <c r="F10" s="12">
        <v>65314</v>
      </c>
      <c r="G10" s="12">
        <v>39411.9</v>
      </c>
      <c r="H10" s="12">
        <f t="shared" si="1"/>
        <v>60.342193097957562</v>
      </c>
      <c r="I10" s="12">
        <f t="shared" si="2"/>
        <v>-12378.745999999999</v>
      </c>
      <c r="J10" s="12">
        <f t="shared" si="3"/>
        <v>76.098490835584485</v>
      </c>
    </row>
    <row r="11" spans="1:10" s="8" customFormat="1" ht="30" x14ac:dyDescent="0.25">
      <c r="B11" s="13" t="s">
        <v>13</v>
      </c>
      <c r="C11" s="12">
        <v>1430</v>
      </c>
      <c r="D11" s="12">
        <v>1789.624</v>
      </c>
      <c r="E11" s="12"/>
      <c r="F11" s="12">
        <v>0</v>
      </c>
      <c r="G11" s="12">
        <v>117.8</v>
      </c>
      <c r="H11" s="12"/>
      <c r="I11" s="12">
        <f t="shared" si="2"/>
        <v>-1671.8240000000001</v>
      </c>
      <c r="J11" s="12">
        <f t="shared" si="3"/>
        <v>6.5823882558570954</v>
      </c>
    </row>
    <row r="12" spans="1:10" s="8" customFormat="1" x14ac:dyDescent="0.25">
      <c r="B12" s="10" t="s">
        <v>4</v>
      </c>
      <c r="C12" s="12">
        <v>828</v>
      </c>
      <c r="D12" s="12">
        <v>1071.96</v>
      </c>
      <c r="E12" s="12">
        <f t="shared" si="0"/>
        <v>129.46376811594203</v>
      </c>
      <c r="F12" s="12">
        <v>764</v>
      </c>
      <c r="G12" s="12">
        <v>1004.9</v>
      </c>
      <c r="H12" s="12">
        <f t="shared" si="1"/>
        <v>131.53141361256544</v>
      </c>
      <c r="I12" s="12">
        <f t="shared" si="2"/>
        <v>-67.060000000000059</v>
      </c>
      <c r="J12" s="12">
        <f t="shared" si="3"/>
        <v>93.744169558565616</v>
      </c>
    </row>
    <row r="13" spans="1:10" s="8" customFormat="1" ht="30" x14ac:dyDescent="0.25">
      <c r="B13" s="13" t="s">
        <v>14</v>
      </c>
      <c r="C13" s="12">
        <v>3590</v>
      </c>
      <c r="D13" s="12">
        <v>1134.625</v>
      </c>
      <c r="E13" s="12">
        <f t="shared" si="0"/>
        <v>31.605153203342617</v>
      </c>
      <c r="F13" s="12">
        <v>2000</v>
      </c>
      <c r="G13" s="12">
        <v>1100.5999999999999</v>
      </c>
      <c r="H13" s="12">
        <f t="shared" si="1"/>
        <v>55.029999999999987</v>
      </c>
      <c r="I13" s="12">
        <f t="shared" si="2"/>
        <v>-34.025000000000091</v>
      </c>
      <c r="J13" s="12">
        <f t="shared" si="3"/>
        <v>97.001211854136827</v>
      </c>
    </row>
    <row r="14" spans="1:10" s="8" customFormat="1" x14ac:dyDescent="0.25">
      <c r="B14" s="13" t="s">
        <v>15</v>
      </c>
      <c r="C14" s="12">
        <v>15536</v>
      </c>
      <c r="D14" s="12">
        <v>4324.0559999999996</v>
      </c>
      <c r="E14" s="12">
        <f t="shared" si="0"/>
        <v>27.832492276004118</v>
      </c>
      <c r="F14" s="12">
        <v>14544</v>
      </c>
      <c r="G14" s="12">
        <v>3792.4</v>
      </c>
      <c r="H14" s="12">
        <f t="shared" si="1"/>
        <v>26.075357535753575</v>
      </c>
      <c r="I14" s="12">
        <f t="shared" si="2"/>
        <v>-531.65599999999949</v>
      </c>
      <c r="J14" s="12">
        <f t="shared" si="3"/>
        <v>87.704692076143331</v>
      </c>
    </row>
    <row r="15" spans="1:10" s="8" customFormat="1" x14ac:dyDescent="0.25">
      <c r="B15" s="13" t="s">
        <v>27</v>
      </c>
      <c r="C15" s="12">
        <v>9203</v>
      </c>
      <c r="D15" s="12">
        <v>5498.6540000000005</v>
      </c>
      <c r="E15" s="12">
        <f t="shared" si="0"/>
        <v>59.748495055960014</v>
      </c>
      <c r="F15" s="12">
        <v>9179</v>
      </c>
      <c r="G15" s="12">
        <v>5138.2</v>
      </c>
      <c r="H15" s="12">
        <f t="shared" si="1"/>
        <v>55.977775356792684</v>
      </c>
      <c r="I15" s="12">
        <f t="shared" si="2"/>
        <v>-360.45400000000063</v>
      </c>
      <c r="J15" s="12">
        <f t="shared" si="3"/>
        <v>93.444686645131696</v>
      </c>
    </row>
    <row r="16" spans="1:10" s="8" customFormat="1" x14ac:dyDescent="0.25">
      <c r="B16" s="10" t="s">
        <v>16</v>
      </c>
      <c r="C16" s="12">
        <v>39559</v>
      </c>
      <c r="D16" s="12">
        <v>31195.303</v>
      </c>
      <c r="E16" s="12">
        <f t="shared" si="0"/>
        <v>78.857663237190025</v>
      </c>
      <c r="F16" s="12">
        <v>42340</v>
      </c>
      <c r="G16" s="12">
        <v>26130.6</v>
      </c>
      <c r="H16" s="12">
        <f t="shared" si="1"/>
        <v>61.716107699574863</v>
      </c>
      <c r="I16" s="12">
        <f t="shared" si="2"/>
        <v>-5064.7030000000013</v>
      </c>
      <c r="J16" s="12">
        <f t="shared" si="3"/>
        <v>83.764533397864412</v>
      </c>
    </row>
    <row r="17" spans="2:10" s="8" customFormat="1" x14ac:dyDescent="0.25">
      <c r="B17" s="10" t="s">
        <v>24</v>
      </c>
      <c r="C17" s="12">
        <v>3344</v>
      </c>
      <c r="D17" s="12">
        <v>2940.6529999999998</v>
      </c>
      <c r="E17" s="12">
        <f t="shared" si="0"/>
        <v>87.93818779904305</v>
      </c>
      <c r="F17" s="12">
        <v>4040</v>
      </c>
      <c r="G17" s="12">
        <v>3095.8</v>
      </c>
      <c r="H17" s="12">
        <f t="shared" si="1"/>
        <v>76.628712871287135</v>
      </c>
      <c r="I17" s="12">
        <f t="shared" si="2"/>
        <v>155.14700000000039</v>
      </c>
      <c r="J17" s="12">
        <f t="shared" si="3"/>
        <v>105.27593701126928</v>
      </c>
    </row>
    <row r="18" spans="2:10" s="8" customFormat="1" x14ac:dyDescent="0.25">
      <c r="B18" s="10" t="s">
        <v>21</v>
      </c>
      <c r="C18" s="12">
        <v>748936.2</v>
      </c>
      <c r="D18" s="12">
        <v>810762.8</v>
      </c>
      <c r="E18" s="12">
        <f t="shared" si="0"/>
        <v>108.25525592166596</v>
      </c>
      <c r="F18" s="12">
        <v>854855</v>
      </c>
      <c r="G18" s="12">
        <v>766589.2</v>
      </c>
      <c r="H18" s="12">
        <f t="shared" si="1"/>
        <v>89.674763556392605</v>
      </c>
      <c r="I18" s="12">
        <f t="shared" si="2"/>
        <v>-44173.600000000093</v>
      </c>
      <c r="J18" s="12">
        <f t="shared" ref="J16:J20" si="4">G18/D18*100</f>
        <v>94.551600048744206</v>
      </c>
    </row>
    <row r="19" spans="2:10" x14ac:dyDescent="0.25">
      <c r="B19" s="5" t="s">
        <v>10</v>
      </c>
      <c r="C19" s="6">
        <f>C20+C27+C28+C29+C26</f>
        <v>2224917.19</v>
      </c>
      <c r="D19" s="6">
        <f>D20+D27+D28+D29+D26</f>
        <v>1524542.6139999998</v>
      </c>
      <c r="E19" s="14">
        <f t="shared" si="0"/>
        <v>68.521319393464694</v>
      </c>
      <c r="F19" s="6">
        <f>F20+F27+F28+F29+F26</f>
        <v>2123974.5150000001</v>
      </c>
      <c r="G19" s="6">
        <f>G20+G27+G28+G29+G26</f>
        <v>1597802.4000000001</v>
      </c>
      <c r="H19" s="7">
        <f t="shared" si="1"/>
        <v>75.227004312714172</v>
      </c>
      <c r="I19" s="6">
        <f t="shared" si="2"/>
        <v>73259.786000000313</v>
      </c>
      <c r="J19" s="6">
        <f t="shared" si="4"/>
        <v>104.80536164271498</v>
      </c>
    </row>
    <row r="20" spans="2:10" ht="30" x14ac:dyDescent="0.25">
      <c r="B20" s="15" t="s">
        <v>6</v>
      </c>
      <c r="C20" s="12">
        <f>C22+C23+C24+C25</f>
        <v>2220556.946</v>
      </c>
      <c r="D20" s="12">
        <f>D22+D23+D24+D25</f>
        <v>1516777.2069999999</v>
      </c>
      <c r="E20" s="12">
        <f t="shared" si="0"/>
        <v>68.306161196732489</v>
      </c>
      <c r="F20" s="12">
        <f>F22+F23+F24+F25</f>
        <v>2103618.8450000002</v>
      </c>
      <c r="G20" s="12">
        <f>G22+G23+G24+G25</f>
        <v>1572800.2</v>
      </c>
      <c r="H20" s="16">
        <f t="shared" si="1"/>
        <v>74.766405698366896</v>
      </c>
      <c r="I20" s="12">
        <f t="shared" ref="I20:I29" si="5">G20-D20</f>
        <v>56022.993000000017</v>
      </c>
      <c r="J20" s="12">
        <f t="shared" si="4"/>
        <v>103.69355451423263</v>
      </c>
    </row>
    <row r="21" spans="2:10" x14ac:dyDescent="0.25">
      <c r="B21" s="15" t="s">
        <v>2</v>
      </c>
      <c r="C21" s="17"/>
      <c r="D21" s="12"/>
      <c r="E21" s="16"/>
      <c r="F21" s="12"/>
      <c r="G21" s="12"/>
      <c r="H21" s="16"/>
      <c r="I21" s="12"/>
      <c r="J21" s="12"/>
    </row>
    <row r="22" spans="2:10" s="21" customFormat="1" ht="30" x14ac:dyDescent="0.25">
      <c r="B22" s="18" t="s">
        <v>22</v>
      </c>
      <c r="C22" s="19">
        <v>87069.4</v>
      </c>
      <c r="D22" s="19">
        <v>87069.4</v>
      </c>
      <c r="E22" s="16"/>
      <c r="F22" s="19">
        <v>83385.2</v>
      </c>
      <c r="G22" s="19">
        <v>69795</v>
      </c>
      <c r="H22" s="20">
        <f t="shared" ref="H22:H25" si="6">G22/F22*100</f>
        <v>83.701903934990867</v>
      </c>
      <c r="I22" s="19">
        <f t="shared" si="5"/>
        <v>-17274.399999999994</v>
      </c>
      <c r="J22" s="19">
        <f t="shared" ref="J22:J28" si="7">G22/D22*100</f>
        <v>80.160194052100977</v>
      </c>
    </row>
    <row r="23" spans="2:10" ht="45" x14ac:dyDescent="0.25">
      <c r="B23" s="18" t="s">
        <v>8</v>
      </c>
      <c r="C23" s="19">
        <v>414348.14600000001</v>
      </c>
      <c r="D23" s="19">
        <v>175439.69399999999</v>
      </c>
      <c r="E23" s="20">
        <f t="shared" ref="E23:E27" si="8">D23/C23*100</f>
        <v>42.341131653090585</v>
      </c>
      <c r="F23" s="19">
        <v>242172.54500000001</v>
      </c>
      <c r="G23" s="19">
        <v>166718.70000000001</v>
      </c>
      <c r="H23" s="20">
        <f t="shared" si="6"/>
        <v>68.842940061599464</v>
      </c>
      <c r="I23" s="19">
        <f t="shared" si="5"/>
        <v>-8720.9939999999769</v>
      </c>
      <c r="J23" s="19">
        <f t="shared" si="7"/>
        <v>95.029064517178213</v>
      </c>
    </row>
    <row r="24" spans="2:10" ht="30" x14ac:dyDescent="0.25">
      <c r="B24" s="18" t="s">
        <v>18</v>
      </c>
      <c r="C24" s="19">
        <v>1667749.9</v>
      </c>
      <c r="D24" s="19">
        <v>1217734.4879999999</v>
      </c>
      <c r="E24" s="20">
        <f t="shared" si="8"/>
        <v>73.016612862636052</v>
      </c>
      <c r="F24" s="19">
        <v>1725998</v>
      </c>
      <c r="G24" s="19">
        <v>1299183.8</v>
      </c>
      <c r="H24" s="20">
        <f t="shared" si="6"/>
        <v>75.271454543979772</v>
      </c>
      <c r="I24" s="19">
        <f t="shared" si="5"/>
        <v>81449.312000000151</v>
      </c>
      <c r="J24" s="19">
        <f t="shared" si="7"/>
        <v>106.68859367970862</v>
      </c>
    </row>
    <row r="25" spans="2:10" x14ac:dyDescent="0.25">
      <c r="B25" s="22" t="s">
        <v>9</v>
      </c>
      <c r="C25" s="19">
        <v>51389.5</v>
      </c>
      <c r="D25" s="19">
        <v>36533.625</v>
      </c>
      <c r="E25" s="20">
        <f t="shared" si="8"/>
        <v>71.091614045670809</v>
      </c>
      <c r="F25" s="19">
        <v>52063.1</v>
      </c>
      <c r="G25" s="19">
        <v>37102.699999999997</v>
      </c>
      <c r="H25" s="20">
        <f t="shared" si="6"/>
        <v>71.264868976299908</v>
      </c>
      <c r="I25" s="19">
        <f t="shared" si="5"/>
        <v>569.07499999999709</v>
      </c>
      <c r="J25" s="19">
        <f t="shared" si="7"/>
        <v>101.557674607981</v>
      </c>
    </row>
    <row r="26" spans="2:10" ht="30" x14ac:dyDescent="0.25">
      <c r="B26" s="30" t="s">
        <v>29</v>
      </c>
      <c r="C26" s="12">
        <v>0</v>
      </c>
      <c r="D26" s="12">
        <v>48.524999999999999</v>
      </c>
      <c r="E26" s="16"/>
      <c r="F26" s="12">
        <v>0</v>
      </c>
      <c r="G26" s="12">
        <v>0</v>
      </c>
      <c r="H26" s="16"/>
      <c r="I26" s="12">
        <f t="shared" si="5"/>
        <v>-48.524999999999999</v>
      </c>
      <c r="J26" s="19"/>
    </row>
    <row r="27" spans="2:10" x14ac:dyDescent="0.25">
      <c r="B27" s="23" t="s">
        <v>32</v>
      </c>
      <c r="C27" s="12">
        <v>4360.2439999999997</v>
      </c>
      <c r="D27" s="12">
        <v>11424.807000000001</v>
      </c>
      <c r="E27" s="20">
        <f t="shared" si="8"/>
        <v>262.02219417078499</v>
      </c>
      <c r="F27" s="12">
        <v>20355.669999999998</v>
      </c>
      <c r="G27" s="12">
        <v>24855.599999999999</v>
      </c>
      <c r="H27" s="16"/>
      <c r="I27" s="12">
        <f t="shared" si="5"/>
        <v>13430.792999999998</v>
      </c>
      <c r="J27" s="12" t="s">
        <v>31</v>
      </c>
    </row>
    <row r="28" spans="2:10" ht="60" x14ac:dyDescent="0.25">
      <c r="B28" s="24" t="s">
        <v>26</v>
      </c>
      <c r="C28" s="12">
        <v>0</v>
      </c>
      <c r="D28" s="12">
        <v>0.66</v>
      </c>
      <c r="E28" s="16" t="s">
        <v>25</v>
      </c>
      <c r="F28" s="12">
        <v>0</v>
      </c>
      <c r="G28" s="12">
        <v>186</v>
      </c>
      <c r="H28" s="16" t="s">
        <v>25</v>
      </c>
      <c r="I28" s="12">
        <f t="shared" si="5"/>
        <v>185.34</v>
      </c>
      <c r="J28" s="19"/>
    </row>
    <row r="29" spans="2:10" ht="45" x14ac:dyDescent="0.25">
      <c r="B29" s="24" t="s">
        <v>23</v>
      </c>
      <c r="C29" s="12">
        <v>0</v>
      </c>
      <c r="D29" s="12">
        <v>-3708.585</v>
      </c>
      <c r="E29" s="16" t="s">
        <v>25</v>
      </c>
      <c r="F29" s="12">
        <v>0</v>
      </c>
      <c r="G29" s="12">
        <v>-39.4</v>
      </c>
      <c r="H29" s="16" t="s">
        <v>25</v>
      </c>
      <c r="I29" s="12">
        <f t="shared" si="5"/>
        <v>3669.1849999999999</v>
      </c>
      <c r="J29" s="12">
        <f t="shared" ref="J29" si="9">G29/D29*100</f>
        <v>1.0623998101701861</v>
      </c>
    </row>
    <row r="30" spans="2:10" s="25" customFormat="1" x14ac:dyDescent="0.25">
      <c r="C30" s="26"/>
      <c r="D30" s="26"/>
      <c r="F30" s="26"/>
      <c r="G30" s="26"/>
      <c r="I30" s="27"/>
      <c r="J30" s="27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2022-10-05T05:34:34Z</cp:lastPrinted>
  <dcterms:created xsi:type="dcterms:W3CDTF">2015-05-06T07:14:08Z</dcterms:created>
  <dcterms:modified xsi:type="dcterms:W3CDTF">2022-11-09T07:41:54Z</dcterms:modified>
</cp:coreProperties>
</file>